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C:\Users\Laptev_VV\Downloads\Telegram Desktop\"/>
    </mc:Choice>
  </mc:AlternateContent>
  <xr:revisionPtr revIDLastSave="0" documentId="13_ncr:1_{8F10457E-35BA-41A9-B308-2D907C364FEE}" xr6:coauthVersionLast="36" xr6:coauthVersionMax="36" xr10:uidLastSave="{00000000-0000-0000-0000-000000000000}"/>
  <bookViews>
    <workbookView xWindow="0" yWindow="0" windowWidth="21570" windowHeight="810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" i="1" l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7" i="1"/>
  <c r="K4" i="1"/>
  <c r="K5" i="1"/>
  <c r="K6" i="1"/>
  <c r="K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</calcChain>
</file>

<file path=xl/sharedStrings.xml><?xml version="1.0" encoding="utf-8"?>
<sst xmlns="http://schemas.openxmlformats.org/spreadsheetml/2006/main" count="136" uniqueCount="33">
  <si>
    <t>Сечение</t>
  </si>
  <si>
    <t>h, мм</t>
  </si>
  <si>
    <t>Состав</t>
  </si>
  <si>
    <t>Усилия
для прикрепления</t>
  </si>
  <si>
    <t>A, тс</t>
  </si>
  <si>
    <t>N, тс</t>
  </si>
  <si>
    <t>M,
тс⋅м</t>
  </si>
  <si>
    <t>Класс стали</t>
  </si>
  <si>
    <t>Примечание</t>
  </si>
  <si>
    <t>Пролет балки, м</t>
  </si>
  <si>
    <t>Погонная нагрузка, кгс/м2</t>
  </si>
  <si>
    <t>Масса балки, кг</t>
  </si>
  <si>
    <t>из ⌶ 70Б2</t>
  </si>
  <si>
    <t>-</t>
  </si>
  <si>
    <t>из ⌶ 60Б1</t>
  </si>
  <si>
    <t>из ⌶ 45Б1</t>
  </si>
  <si>
    <t>С355Б</t>
  </si>
  <si>
    <t>из ⌶ 70Ш3</t>
  </si>
  <si>
    <t>С390Б</t>
  </si>
  <si>
    <t>из ⌶ 70Б1</t>
  </si>
  <si>
    <t>из ⌶ 50Б2</t>
  </si>
  <si>
    <t>из ⌶ 70Ш6</t>
  </si>
  <si>
    <t>из ⌶ 70Б3</t>
  </si>
  <si>
    <t>из ⌶ 60Б2</t>
  </si>
  <si>
    <t>из ⌶ 70Ш8</t>
  </si>
  <si>
    <t>из ⌶ 40Б1</t>
  </si>
  <si>
    <t>из ⌶ 40Б2</t>
  </si>
  <si>
    <t>из ⌶ 45Б2</t>
  </si>
  <si>
    <t>из ⌶ 55Б1</t>
  </si>
  <si>
    <t>Постоянная нагрузка</t>
  </si>
  <si>
    <t xml:space="preserve">Эксплуатационная нагрузка, кгс/м2 </t>
  </si>
  <si>
    <t>Рассчетные</t>
  </si>
  <si>
    <t>Ширина распределения нагрузок b, 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</si>
</sst>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S Standard"/>
      <family val="2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2"/>
  <sheetViews>
    <sheetView tabSelected="1" workbookViewId="0">
      <selection activeCell="D9" sqref="D9"/>
    </sheetView>
  </sheetViews>
  <sheetFormatPr defaultRowHeight="15" x14ac:dyDescent="0.25"/>
  <cols>
    <col min="1" max="1" width="9.140625" style="3"/>
    <col min="2" max="2" width="12.85546875" style="3" customWidth="1"/>
    <col min="3" max="6" width="9.140625" style="3"/>
    <col min="7" max="7" width="13.85546875" style="3" customWidth="1"/>
    <col min="8" max="8" width="15" style="3" bestFit="1" customWidth="1"/>
    <col min="9" max="9" width="16.28515625" style="3" customWidth="1"/>
    <col min="10" max="10" width="18.7109375" style="3" customWidth="1"/>
    <col min="11" max="11" width="16.85546875" style="3" customWidth="1"/>
    <col min="12" max="12" width="13" style="3" customWidth="1"/>
    <col min="13" max="13" width="15.7109375" style="3" customWidth="1"/>
    <col min="14" max="16384" width="9.140625" style="3"/>
  </cols>
  <sheetData>
    <row r="1" spans="1:13" ht="28.5" customHeight="1" x14ac:dyDescent="0.25">
      <c r="A1" s="5" t="s">
        <v>0</v>
      </c>
      <c r="B1" s="7"/>
      <c r="C1" s="5" t="s">
        <v>3</v>
      </c>
      <c r="D1" s="7"/>
      <c r="E1" s="7"/>
      <c r="F1" s="5" t="s">
        <v>7</v>
      </c>
      <c r="G1" s="5" t="s">
        <v>9</v>
      </c>
      <c r="H1" s="6" t="s">
        <v>31</v>
      </c>
      <c r="I1" s="6"/>
      <c r="J1" s="5" t="s">
        <v>32</v>
      </c>
      <c r="K1" s="5" t="s">
        <v>10</v>
      </c>
      <c r="L1" s="5" t="s">
        <v>11</v>
      </c>
      <c r="M1" s="5" t="s">
        <v>8</v>
      </c>
    </row>
    <row r="2" spans="1:13" ht="57" x14ac:dyDescent="0.25">
      <c r="A2" s="1" t="s">
        <v>1</v>
      </c>
      <c r="B2" s="1" t="s">
        <v>2</v>
      </c>
      <c r="C2" s="1" t="s">
        <v>4</v>
      </c>
      <c r="D2" s="1" t="s">
        <v>5</v>
      </c>
      <c r="E2" s="1" t="s">
        <v>6</v>
      </c>
      <c r="F2" s="5"/>
      <c r="G2" s="5"/>
      <c r="H2" s="1" t="s">
        <v>30</v>
      </c>
      <c r="I2" s="1" t="s">
        <v>29</v>
      </c>
      <c r="J2" s="5"/>
      <c r="K2" s="5"/>
      <c r="L2" s="5"/>
      <c r="M2" s="5"/>
    </row>
    <row r="3" spans="1:13" x14ac:dyDescent="0.25">
      <c r="A3" s="1">
        <v>1040</v>
      </c>
      <c r="B3" s="1" t="s">
        <v>12</v>
      </c>
      <c r="C3" s="1">
        <v>40.700000000000003</v>
      </c>
      <c r="D3" s="1" t="s">
        <v>13</v>
      </c>
      <c r="E3" s="1" t="s">
        <v>13</v>
      </c>
      <c r="F3" s="1" t="s">
        <v>16</v>
      </c>
      <c r="G3" s="1">
        <v>12</v>
      </c>
      <c r="H3" s="4">
        <v>600</v>
      </c>
      <c r="I3" s="4">
        <v>257.8</v>
      </c>
      <c r="J3" s="4">
        <v>6</v>
      </c>
      <c r="K3" s="4">
        <f>(H3+I3)*J3</f>
        <v>5146.7999999999993</v>
      </c>
      <c r="L3" s="4">
        <v>1827</v>
      </c>
      <c r="M3" s="4"/>
    </row>
    <row r="4" spans="1:13" x14ac:dyDescent="0.25">
      <c r="A4" s="1">
        <v>890</v>
      </c>
      <c r="B4" s="1" t="s">
        <v>14</v>
      </c>
      <c r="C4" s="1">
        <v>20.5</v>
      </c>
      <c r="D4" s="1" t="s">
        <v>13</v>
      </c>
      <c r="E4" s="1" t="s">
        <v>13</v>
      </c>
      <c r="F4" s="1" t="s">
        <v>16</v>
      </c>
      <c r="G4" s="1">
        <v>12</v>
      </c>
      <c r="H4" s="4">
        <v>600</v>
      </c>
      <c r="I4" s="4">
        <v>257.8</v>
      </c>
      <c r="J4" s="4">
        <v>3</v>
      </c>
      <c r="K4" s="4">
        <f t="shared" ref="K4:K32" si="0">(H4+I4)*J4</f>
        <v>2573.3999999999996</v>
      </c>
      <c r="L4" s="4">
        <v>1191</v>
      </c>
      <c r="M4" s="4"/>
    </row>
    <row r="5" spans="1:13" x14ac:dyDescent="0.25">
      <c r="A5" s="1">
        <v>890</v>
      </c>
      <c r="B5" s="1" t="s">
        <v>14</v>
      </c>
      <c r="C5" s="1">
        <v>24.2</v>
      </c>
      <c r="D5" s="1" t="s">
        <v>13</v>
      </c>
      <c r="E5" s="1" t="s">
        <v>13</v>
      </c>
      <c r="F5" s="1" t="s">
        <v>16</v>
      </c>
      <c r="G5" s="1">
        <v>12</v>
      </c>
      <c r="H5" s="4">
        <v>600</v>
      </c>
      <c r="I5" s="4">
        <v>257.8</v>
      </c>
      <c r="J5" s="4">
        <v>6</v>
      </c>
      <c r="K5" s="4">
        <f t="shared" si="0"/>
        <v>5146.7999999999993</v>
      </c>
      <c r="L5" s="4">
        <v>1175.0999999999999</v>
      </c>
      <c r="M5" s="4"/>
    </row>
    <row r="6" spans="1:13" x14ac:dyDescent="0.25">
      <c r="A6" s="1">
        <v>670</v>
      </c>
      <c r="B6" s="1" t="s">
        <v>15</v>
      </c>
      <c r="C6" s="1">
        <v>12.2</v>
      </c>
      <c r="D6" s="1" t="s">
        <v>13</v>
      </c>
      <c r="E6" s="1" t="s">
        <v>13</v>
      </c>
      <c r="F6" s="1" t="s">
        <v>16</v>
      </c>
      <c r="G6" s="1">
        <v>12</v>
      </c>
      <c r="H6" s="4">
        <v>600</v>
      </c>
      <c r="I6" s="4">
        <v>257.8</v>
      </c>
      <c r="J6" s="4">
        <v>3</v>
      </c>
      <c r="K6" s="4">
        <f t="shared" si="0"/>
        <v>2573.3999999999996</v>
      </c>
      <c r="L6" s="4">
        <v>1921.8</v>
      </c>
      <c r="M6" s="4"/>
    </row>
    <row r="7" spans="1:13" x14ac:dyDescent="0.25">
      <c r="A7" s="1">
        <v>1060</v>
      </c>
      <c r="B7" s="1" t="s">
        <v>17</v>
      </c>
      <c r="C7" s="1">
        <v>69.8</v>
      </c>
      <c r="D7" s="1" t="s">
        <v>13</v>
      </c>
      <c r="E7" s="1" t="s">
        <v>13</v>
      </c>
      <c r="F7" s="1" t="s">
        <v>18</v>
      </c>
      <c r="G7" s="1">
        <v>12</v>
      </c>
      <c r="H7" s="4">
        <v>1200</v>
      </c>
      <c r="I7" s="4">
        <v>285.3</v>
      </c>
      <c r="J7" s="4">
        <v>6</v>
      </c>
      <c r="K7" s="4">
        <f t="shared" si="0"/>
        <v>8911.7999999999993</v>
      </c>
      <c r="L7" s="4">
        <f>2613.9+41+0+79.9</f>
        <v>2734.8</v>
      </c>
      <c r="M7" s="4"/>
    </row>
    <row r="8" spans="1:13" x14ac:dyDescent="0.25">
      <c r="A8" s="1">
        <v>1040</v>
      </c>
      <c r="B8" s="1" t="s">
        <v>19</v>
      </c>
      <c r="C8" s="1">
        <v>35</v>
      </c>
      <c r="D8" s="1" t="s">
        <v>13</v>
      </c>
      <c r="E8" s="1" t="s">
        <v>13</v>
      </c>
      <c r="F8" s="1" t="s">
        <v>18</v>
      </c>
      <c r="G8" s="1">
        <v>12</v>
      </c>
      <c r="H8" s="4">
        <v>1200</v>
      </c>
      <c r="I8" s="4">
        <v>285.3</v>
      </c>
      <c r="J8" s="4">
        <v>3</v>
      </c>
      <c r="K8" s="4">
        <f t="shared" si="0"/>
        <v>4455.8999999999996</v>
      </c>
      <c r="L8" s="4">
        <f>1464.8+20.7+65.9+63.4</f>
        <v>1614.8000000000002</v>
      </c>
      <c r="M8" s="4"/>
    </row>
    <row r="9" spans="1:13" x14ac:dyDescent="0.25">
      <c r="A9" s="1">
        <v>1040</v>
      </c>
      <c r="B9" s="1" t="s">
        <v>19</v>
      </c>
      <c r="C9" s="1">
        <v>41.4</v>
      </c>
      <c r="D9" s="1" t="s">
        <v>13</v>
      </c>
      <c r="E9" s="1" t="s">
        <v>13</v>
      </c>
      <c r="F9" s="1" t="s">
        <v>18</v>
      </c>
      <c r="G9" s="1">
        <v>12</v>
      </c>
      <c r="H9" s="4">
        <v>1200</v>
      </c>
      <c r="I9" s="4">
        <v>285.3</v>
      </c>
      <c r="J9" s="4">
        <v>6</v>
      </c>
      <c r="K9" s="4">
        <f t="shared" si="0"/>
        <v>8911.7999999999993</v>
      </c>
      <c r="L9" s="4">
        <f>1477.7+27.3+35.5+63.4</f>
        <v>1603.9</v>
      </c>
      <c r="M9" s="4"/>
    </row>
    <row r="10" spans="1:13" x14ac:dyDescent="0.25">
      <c r="A10" s="1">
        <v>740</v>
      </c>
      <c r="B10" s="1" t="s">
        <v>20</v>
      </c>
      <c r="C10" s="1">
        <v>20.8</v>
      </c>
      <c r="D10" s="1" t="s">
        <v>13</v>
      </c>
      <c r="E10" s="1" t="s">
        <v>13</v>
      </c>
      <c r="F10" s="1" t="s">
        <v>18</v>
      </c>
      <c r="G10" s="1">
        <v>12</v>
      </c>
      <c r="H10" s="4">
        <v>1200</v>
      </c>
      <c r="I10" s="4">
        <v>285.3</v>
      </c>
      <c r="J10" s="4">
        <v>3</v>
      </c>
      <c r="K10" s="4">
        <f t="shared" si="0"/>
        <v>4455.8999999999996</v>
      </c>
      <c r="L10" s="4">
        <f>908.6+8.8+21.2+38</f>
        <v>976.6</v>
      </c>
      <c r="M10" s="4"/>
    </row>
    <row r="11" spans="1:13" x14ac:dyDescent="0.25">
      <c r="A11" s="1">
        <v>1110</v>
      </c>
      <c r="B11" s="1" t="s">
        <v>21</v>
      </c>
      <c r="C11" s="1">
        <v>101.9</v>
      </c>
      <c r="D11" s="1" t="s">
        <v>13</v>
      </c>
      <c r="E11" s="1" t="s">
        <v>13</v>
      </c>
      <c r="F11" s="1" t="s">
        <v>18</v>
      </c>
      <c r="G11" s="1">
        <v>12</v>
      </c>
      <c r="H11" s="4">
        <v>1800</v>
      </c>
      <c r="I11" s="4">
        <v>369.1</v>
      </c>
      <c r="J11" s="4">
        <v>6</v>
      </c>
      <c r="K11" s="4">
        <f t="shared" si="0"/>
        <v>13014.599999999999</v>
      </c>
      <c r="L11" s="4">
        <f>4140.2+58.9+0+124.7</f>
        <v>4323.7999999999993</v>
      </c>
      <c r="M11" s="4"/>
    </row>
    <row r="12" spans="1:13" x14ac:dyDescent="0.25">
      <c r="A12" s="1">
        <v>1050</v>
      </c>
      <c r="B12" s="1" t="s">
        <v>22</v>
      </c>
      <c r="C12" s="1">
        <v>50.9</v>
      </c>
      <c r="D12" s="1" t="s">
        <v>13</v>
      </c>
      <c r="E12" s="1" t="s">
        <v>13</v>
      </c>
      <c r="F12" s="1" t="s">
        <v>18</v>
      </c>
      <c r="G12" s="1">
        <v>12</v>
      </c>
      <c r="H12" s="4">
        <v>1800</v>
      </c>
      <c r="I12" s="4">
        <v>369.1</v>
      </c>
      <c r="J12" s="4">
        <v>3</v>
      </c>
      <c r="K12" s="4">
        <f t="shared" si="0"/>
        <v>6507.2999999999993</v>
      </c>
      <c r="L12" s="4">
        <f>1869+22.2+76+89.5</f>
        <v>2056.6999999999998</v>
      </c>
      <c r="M12" s="4"/>
    </row>
    <row r="13" spans="1:13" x14ac:dyDescent="0.25">
      <c r="A13" s="1">
        <v>1050</v>
      </c>
      <c r="B13" s="1" t="s">
        <v>22</v>
      </c>
      <c r="C13" s="1">
        <v>60.3</v>
      </c>
      <c r="D13" s="1" t="s">
        <v>13</v>
      </c>
      <c r="E13" s="1" t="s">
        <v>13</v>
      </c>
      <c r="F13" s="1" t="s">
        <v>18</v>
      </c>
      <c r="G13" s="1">
        <v>12</v>
      </c>
      <c r="H13" s="4">
        <v>1800</v>
      </c>
      <c r="I13" s="4">
        <v>369.1</v>
      </c>
      <c r="J13" s="4">
        <v>6</v>
      </c>
      <c r="K13" s="4">
        <f t="shared" si="0"/>
        <v>13014.599999999999</v>
      </c>
      <c r="L13" s="4">
        <f>1885.5+20.7+45.6+89.5</f>
        <v>2041.3</v>
      </c>
      <c r="M13" s="4"/>
    </row>
    <row r="14" spans="1:13" x14ac:dyDescent="0.25">
      <c r="A14" s="1">
        <v>900</v>
      </c>
      <c r="B14" s="1" t="s">
        <v>23</v>
      </c>
      <c r="C14" s="1">
        <v>30.3</v>
      </c>
      <c r="D14" s="1" t="s">
        <v>13</v>
      </c>
      <c r="E14" s="1" t="s">
        <v>13</v>
      </c>
      <c r="F14" s="1" t="s">
        <v>18</v>
      </c>
      <c r="G14" s="1">
        <v>12</v>
      </c>
      <c r="H14" s="4">
        <v>1800</v>
      </c>
      <c r="I14" s="4">
        <v>369.1</v>
      </c>
      <c r="J14" s="4">
        <v>3</v>
      </c>
      <c r="K14" s="4">
        <f t="shared" si="0"/>
        <v>6507.2999999999993</v>
      </c>
      <c r="L14" s="4">
        <f>1205.7+12.5+36.8+45.8</f>
        <v>1300.8</v>
      </c>
      <c r="M14" s="4"/>
    </row>
    <row r="15" spans="1:13" x14ac:dyDescent="0.25">
      <c r="A15" s="1">
        <v>1170</v>
      </c>
      <c r="B15" s="1" t="s">
        <v>24</v>
      </c>
      <c r="C15" s="1">
        <v>142.19999999999999</v>
      </c>
      <c r="D15" s="1" t="s">
        <v>13</v>
      </c>
      <c r="E15" s="1" t="s">
        <v>13</v>
      </c>
      <c r="F15" s="1" t="s">
        <v>18</v>
      </c>
      <c r="G15" s="1">
        <v>12</v>
      </c>
      <c r="H15" s="4">
        <v>2600</v>
      </c>
      <c r="I15" s="4">
        <v>424.1</v>
      </c>
      <c r="J15" s="4">
        <v>6</v>
      </c>
      <c r="K15" s="4">
        <f t="shared" si="0"/>
        <v>18144.599999999999</v>
      </c>
      <c r="L15" s="4">
        <f>5960.5+70.6+0+155.1</f>
        <v>6186.2000000000007</v>
      </c>
      <c r="M15" s="4"/>
    </row>
    <row r="16" spans="1:13" x14ac:dyDescent="0.25">
      <c r="A16" s="1">
        <v>1020</v>
      </c>
      <c r="B16" s="1" t="s">
        <v>17</v>
      </c>
      <c r="C16" s="1">
        <v>70.900000000000006</v>
      </c>
      <c r="D16" s="1" t="s">
        <v>13</v>
      </c>
      <c r="E16" s="1" t="s">
        <v>13</v>
      </c>
      <c r="F16" s="1" t="s">
        <v>18</v>
      </c>
      <c r="G16" s="1">
        <v>12</v>
      </c>
      <c r="H16" s="4">
        <v>2600</v>
      </c>
      <c r="I16" s="4">
        <v>424.1</v>
      </c>
      <c r="J16" s="4">
        <v>3</v>
      </c>
      <c r="K16" s="4">
        <f t="shared" si="0"/>
        <v>9072.2999999999993</v>
      </c>
      <c r="L16" s="4">
        <f>2566.3+27+0+116.2</f>
        <v>2709.5</v>
      </c>
      <c r="M16" s="4"/>
    </row>
    <row r="17" spans="1:13" x14ac:dyDescent="0.25">
      <c r="A17" s="1">
        <v>1020</v>
      </c>
      <c r="B17" s="1" t="s">
        <v>17</v>
      </c>
      <c r="C17" s="1">
        <v>84</v>
      </c>
      <c r="D17" s="1" t="s">
        <v>13</v>
      </c>
      <c r="E17" s="1" t="s">
        <v>13</v>
      </c>
      <c r="F17" s="1" t="s">
        <v>18</v>
      </c>
      <c r="G17" s="1">
        <v>12</v>
      </c>
      <c r="H17" s="4">
        <v>2600</v>
      </c>
      <c r="I17" s="4">
        <v>424.1</v>
      </c>
      <c r="J17" s="4">
        <v>6</v>
      </c>
      <c r="K17" s="4">
        <f t="shared" si="0"/>
        <v>18144.599999999999</v>
      </c>
      <c r="L17" s="4">
        <f>2589+35.9+0+116.2</f>
        <v>2741.1</v>
      </c>
      <c r="M17" s="4"/>
    </row>
    <row r="18" spans="1:13" x14ac:dyDescent="0.25">
      <c r="A18" s="1">
        <v>1000</v>
      </c>
      <c r="B18" s="1" t="s">
        <v>19</v>
      </c>
      <c r="C18" s="1">
        <v>42.1</v>
      </c>
      <c r="D18" s="1" t="s">
        <v>13</v>
      </c>
      <c r="E18" s="1" t="s">
        <v>13</v>
      </c>
      <c r="F18" s="1" t="s">
        <v>16</v>
      </c>
      <c r="G18" s="1">
        <v>12</v>
      </c>
      <c r="H18" s="4">
        <v>2600</v>
      </c>
      <c r="I18" s="4">
        <v>424.1</v>
      </c>
      <c r="J18" s="4">
        <v>3</v>
      </c>
      <c r="K18" s="4">
        <f t="shared" si="0"/>
        <v>9072.2999999999993</v>
      </c>
      <c r="L18" s="4">
        <f>1477.7+24.2+34.1+66</f>
        <v>1602</v>
      </c>
      <c r="M18" s="4"/>
    </row>
    <row r="19" spans="1:13" x14ac:dyDescent="0.25">
      <c r="A19" s="1">
        <v>590</v>
      </c>
      <c r="B19" s="1" t="s">
        <v>25</v>
      </c>
      <c r="C19" s="1">
        <v>14</v>
      </c>
      <c r="D19" s="1" t="s">
        <v>13</v>
      </c>
      <c r="E19" s="1" t="s">
        <v>13</v>
      </c>
      <c r="F19" s="1" t="s">
        <v>18</v>
      </c>
      <c r="G19" s="1">
        <v>12</v>
      </c>
      <c r="H19" s="4">
        <v>2600</v>
      </c>
      <c r="I19" s="4">
        <v>424.1</v>
      </c>
      <c r="J19" s="4">
        <v>3</v>
      </c>
      <c r="K19" s="4">
        <f t="shared" si="0"/>
        <v>9072.2999999999993</v>
      </c>
      <c r="L19" s="4">
        <f>312.9+5.7+19.2+30.4</f>
        <v>368.19999999999993</v>
      </c>
      <c r="M19" s="4"/>
    </row>
    <row r="20" spans="1:13" x14ac:dyDescent="0.25">
      <c r="A20" s="1">
        <v>590</v>
      </c>
      <c r="B20" s="1" t="s">
        <v>25</v>
      </c>
      <c r="C20" s="1">
        <v>27.5</v>
      </c>
      <c r="D20" s="1" t="s">
        <v>13</v>
      </c>
      <c r="E20" s="1" t="s">
        <v>13</v>
      </c>
      <c r="F20" s="1" t="s">
        <v>18</v>
      </c>
      <c r="G20" s="1">
        <v>12</v>
      </c>
      <c r="H20" s="4">
        <v>2600</v>
      </c>
      <c r="I20" s="4">
        <v>424.1</v>
      </c>
      <c r="J20" s="4">
        <v>3</v>
      </c>
      <c r="K20" s="4">
        <f t="shared" si="0"/>
        <v>9072.2999999999993</v>
      </c>
      <c r="L20" s="4">
        <f>321.2+7.2+24.4+30.4+4</f>
        <v>387.19999999999993</v>
      </c>
      <c r="M20" s="4"/>
    </row>
    <row r="21" spans="1:13" x14ac:dyDescent="0.25">
      <c r="A21" s="1">
        <v>1050</v>
      </c>
      <c r="B21" s="1" t="s">
        <v>22</v>
      </c>
      <c r="C21" s="1">
        <v>62.3</v>
      </c>
      <c r="D21" s="1" t="s">
        <v>13</v>
      </c>
      <c r="E21" s="1" t="s">
        <v>13</v>
      </c>
      <c r="F21" s="1" t="s">
        <v>18</v>
      </c>
      <c r="G21" s="1">
        <v>12</v>
      </c>
      <c r="H21" s="4">
        <v>1200</v>
      </c>
      <c r="I21" s="4">
        <v>285.3</v>
      </c>
      <c r="J21" s="4">
        <v>9</v>
      </c>
      <c r="K21" s="4">
        <f t="shared" si="0"/>
        <v>13367.699999999999</v>
      </c>
      <c r="L21" s="4">
        <f>1885.5+21.5+45.6+79.6</f>
        <v>2032.1999999999998</v>
      </c>
      <c r="M21" s="4"/>
    </row>
    <row r="22" spans="1:13" x14ac:dyDescent="0.25">
      <c r="A22" s="1">
        <v>890</v>
      </c>
      <c r="B22" s="1" t="s">
        <v>14</v>
      </c>
      <c r="C22" s="1">
        <v>31.2</v>
      </c>
      <c r="D22" s="1" t="s">
        <v>13</v>
      </c>
      <c r="E22" s="1" t="s">
        <v>13</v>
      </c>
      <c r="F22" s="1" t="s">
        <v>18</v>
      </c>
      <c r="G22" s="1">
        <v>12</v>
      </c>
      <c r="H22" s="4">
        <v>1200</v>
      </c>
      <c r="I22" s="4">
        <v>285.3</v>
      </c>
      <c r="J22" s="4">
        <v>4.5</v>
      </c>
      <c r="K22" s="4">
        <f t="shared" si="0"/>
        <v>6683.8499999999995</v>
      </c>
      <c r="L22" s="4">
        <f>1081.1+13.2+36.5+45.3</f>
        <v>1176.0999999999999</v>
      </c>
      <c r="M22" s="4"/>
    </row>
    <row r="23" spans="1:13" x14ac:dyDescent="0.25">
      <c r="A23" s="1">
        <v>600</v>
      </c>
      <c r="B23" s="1" t="s">
        <v>26</v>
      </c>
      <c r="C23" s="1">
        <v>10.5</v>
      </c>
      <c r="D23" s="1" t="s">
        <v>13</v>
      </c>
      <c r="E23" s="1" t="s">
        <v>13</v>
      </c>
      <c r="F23" s="1" t="s">
        <v>18</v>
      </c>
      <c r="G23" s="1">
        <v>6</v>
      </c>
      <c r="H23" s="4">
        <v>1200</v>
      </c>
      <c r="I23" s="4">
        <v>285.3</v>
      </c>
      <c r="J23" s="4">
        <v>4.5</v>
      </c>
      <c r="K23" s="4">
        <f t="shared" si="0"/>
        <v>6683.8499999999995</v>
      </c>
      <c r="L23" s="4">
        <f>364.9+6.4+8.8+30.9</f>
        <v>410.99999999999994</v>
      </c>
      <c r="M23" s="4"/>
    </row>
    <row r="24" spans="1:13" x14ac:dyDescent="0.25">
      <c r="A24" s="1">
        <v>600</v>
      </c>
      <c r="B24" s="1" t="s">
        <v>26</v>
      </c>
      <c r="C24" s="1">
        <v>20.5</v>
      </c>
      <c r="D24" s="1" t="s">
        <v>13</v>
      </c>
      <c r="E24" s="1" t="s">
        <v>13</v>
      </c>
      <c r="F24" s="1" t="s">
        <v>18</v>
      </c>
      <c r="G24" s="1">
        <v>9</v>
      </c>
      <c r="H24" s="4">
        <v>1200</v>
      </c>
      <c r="I24" s="4">
        <v>285.3</v>
      </c>
      <c r="J24" s="4">
        <v>3</v>
      </c>
      <c r="K24" s="4">
        <f t="shared" si="0"/>
        <v>4455.8999999999996</v>
      </c>
      <c r="L24" s="4">
        <f>573.8+15.7+26.4+30.9+5</f>
        <v>651.79999999999995</v>
      </c>
      <c r="M24" s="4"/>
    </row>
    <row r="25" spans="1:13" x14ac:dyDescent="0.25">
      <c r="A25" s="1">
        <v>1060</v>
      </c>
      <c r="B25" s="1" t="s">
        <v>17</v>
      </c>
      <c r="C25" s="1">
        <v>90</v>
      </c>
      <c r="D25" s="1" t="s">
        <v>13</v>
      </c>
      <c r="E25" s="1" t="s">
        <v>13</v>
      </c>
      <c r="F25" s="1" t="s">
        <v>18</v>
      </c>
      <c r="G25" s="2">
        <v>12</v>
      </c>
      <c r="H25" s="4">
        <v>1800</v>
      </c>
      <c r="I25" s="4">
        <v>369.1</v>
      </c>
      <c r="J25" s="4">
        <v>9</v>
      </c>
      <c r="K25" s="4">
        <f t="shared" si="0"/>
        <v>19521.899999999998</v>
      </c>
      <c r="L25" s="4">
        <f>2589+28.5+0+99.9</f>
        <v>2717.4</v>
      </c>
      <c r="M25" s="4"/>
    </row>
    <row r="26" spans="1:13" x14ac:dyDescent="0.25">
      <c r="A26" s="1">
        <v>1040</v>
      </c>
      <c r="B26" s="1" t="s">
        <v>19</v>
      </c>
      <c r="C26" s="1">
        <v>45</v>
      </c>
      <c r="D26" s="1" t="s">
        <v>13</v>
      </c>
      <c r="E26" s="1" t="s">
        <v>13</v>
      </c>
      <c r="F26" s="1" t="s">
        <v>18</v>
      </c>
      <c r="G26" s="2">
        <v>12</v>
      </c>
      <c r="H26" s="4">
        <v>1800</v>
      </c>
      <c r="I26" s="4">
        <v>369.1</v>
      </c>
      <c r="J26" s="4">
        <v>4.5</v>
      </c>
      <c r="K26" s="4">
        <f t="shared" si="0"/>
        <v>9760.9499999999989</v>
      </c>
      <c r="L26" s="4">
        <f>1477.7+27.6+35.5+63.4</f>
        <v>1604.2</v>
      </c>
      <c r="M26" s="4"/>
    </row>
    <row r="27" spans="1:13" x14ac:dyDescent="0.25">
      <c r="A27" s="1">
        <v>670</v>
      </c>
      <c r="B27" s="1" t="s">
        <v>27</v>
      </c>
      <c r="C27" s="1">
        <v>15.2</v>
      </c>
      <c r="D27" s="1" t="s">
        <v>13</v>
      </c>
      <c r="E27" s="1" t="s">
        <v>13</v>
      </c>
      <c r="F27" s="1" t="s">
        <v>18</v>
      </c>
      <c r="G27" s="1">
        <v>6</v>
      </c>
      <c r="H27" s="4">
        <v>1800</v>
      </c>
      <c r="I27" s="4">
        <v>369.1</v>
      </c>
      <c r="J27" s="4">
        <v>4.5</v>
      </c>
      <c r="K27" s="4">
        <f t="shared" si="0"/>
        <v>9760.9499999999989</v>
      </c>
      <c r="L27" s="4">
        <f>420.2+7.1+9.9+34.5</f>
        <v>471.7</v>
      </c>
      <c r="M27" s="4"/>
    </row>
    <row r="28" spans="1:13" x14ac:dyDescent="0.25">
      <c r="A28" s="1">
        <v>670</v>
      </c>
      <c r="B28" s="1" t="s">
        <v>27</v>
      </c>
      <c r="C28" s="1">
        <v>29.8</v>
      </c>
      <c r="D28" s="1" t="s">
        <v>13</v>
      </c>
      <c r="E28" s="1" t="s">
        <v>13</v>
      </c>
      <c r="F28" s="1" t="s">
        <v>18</v>
      </c>
      <c r="G28" s="1">
        <v>9</v>
      </c>
      <c r="H28" s="4">
        <v>1800</v>
      </c>
      <c r="I28" s="4">
        <v>369.1</v>
      </c>
      <c r="J28" s="4">
        <v>3</v>
      </c>
      <c r="K28" s="4">
        <f t="shared" si="0"/>
        <v>6507.2999999999993</v>
      </c>
      <c r="L28" s="4">
        <f>659.3+17.4+23.6+34.5+5.2</f>
        <v>740</v>
      </c>
      <c r="M28" s="4"/>
    </row>
    <row r="29" spans="1:13" x14ac:dyDescent="0.25">
      <c r="A29" s="1">
        <v>1040</v>
      </c>
      <c r="B29" s="1" t="s">
        <v>19</v>
      </c>
      <c r="C29" s="1">
        <v>65.400000000000006</v>
      </c>
      <c r="D29" s="1" t="s">
        <v>13</v>
      </c>
      <c r="E29" s="1" t="s">
        <v>13</v>
      </c>
      <c r="F29" s="1" t="s">
        <v>18</v>
      </c>
      <c r="G29" s="1">
        <v>12</v>
      </c>
      <c r="H29" s="4">
        <v>1200</v>
      </c>
      <c r="I29" s="4">
        <v>587</v>
      </c>
      <c r="J29" s="4">
        <v>6</v>
      </c>
      <c r="K29" s="4">
        <f t="shared" si="0"/>
        <v>10722</v>
      </c>
      <c r="L29" s="4">
        <f>1477.7+22+64.6+62.7</f>
        <v>1627</v>
      </c>
      <c r="M29" s="4"/>
    </row>
    <row r="30" spans="1:13" x14ac:dyDescent="0.25">
      <c r="A30" s="1">
        <v>810</v>
      </c>
      <c r="B30" s="1" t="s">
        <v>28</v>
      </c>
      <c r="C30" s="1">
        <v>32.9</v>
      </c>
      <c r="D30" s="1" t="s">
        <v>13</v>
      </c>
      <c r="E30" s="1" t="s">
        <v>13</v>
      </c>
      <c r="F30" s="1" t="s">
        <v>18</v>
      </c>
      <c r="G30" s="1">
        <v>12</v>
      </c>
      <c r="H30" s="4">
        <v>1200</v>
      </c>
      <c r="I30" s="4">
        <v>587</v>
      </c>
      <c r="J30" s="4">
        <v>3</v>
      </c>
      <c r="K30" s="4">
        <f t="shared" si="0"/>
        <v>5361</v>
      </c>
      <c r="L30" s="4">
        <f>1017.1+11.1+55.4+45.6</f>
        <v>1129.2</v>
      </c>
      <c r="M30" s="4"/>
    </row>
    <row r="31" spans="1:13" x14ac:dyDescent="0.25">
      <c r="A31" s="1">
        <v>1050</v>
      </c>
      <c r="B31" s="1" t="s">
        <v>22</v>
      </c>
      <c r="C31" s="1">
        <v>87.2</v>
      </c>
      <c r="D31" s="1" t="s">
        <v>13</v>
      </c>
      <c r="E31" s="1" t="s">
        <v>13</v>
      </c>
      <c r="F31" s="1" t="s">
        <v>18</v>
      </c>
      <c r="G31" s="1">
        <v>12</v>
      </c>
      <c r="H31" s="4">
        <v>1800</v>
      </c>
      <c r="I31" s="4">
        <v>587</v>
      </c>
      <c r="J31" s="4">
        <v>6</v>
      </c>
      <c r="K31" s="4">
        <f t="shared" si="0"/>
        <v>14322</v>
      </c>
      <c r="L31" s="4">
        <f>1885.5+23+65.9+79.6</f>
        <v>2054</v>
      </c>
      <c r="M31" s="4"/>
    </row>
    <row r="32" spans="1:13" x14ac:dyDescent="0.25">
      <c r="A32" s="1">
        <v>900</v>
      </c>
      <c r="B32" s="1" t="s">
        <v>23</v>
      </c>
      <c r="C32" s="1">
        <v>43.8</v>
      </c>
      <c r="D32" s="1" t="s">
        <v>13</v>
      </c>
      <c r="E32" s="1" t="s">
        <v>13</v>
      </c>
      <c r="F32" s="1" t="s">
        <v>18</v>
      </c>
      <c r="G32" s="1">
        <v>12</v>
      </c>
      <c r="H32" s="4">
        <v>1800</v>
      </c>
      <c r="I32" s="4">
        <v>587</v>
      </c>
      <c r="J32" s="4">
        <v>3</v>
      </c>
      <c r="K32" s="4">
        <f t="shared" si="0"/>
        <v>7161</v>
      </c>
      <c r="L32" s="4">
        <f>1205.7+16+61.2+45.8</f>
        <v>1328.7</v>
      </c>
      <c r="M32" s="4"/>
    </row>
  </sheetData>
  <mergeCells count="9">
    <mergeCell ref="L1:L2"/>
    <mergeCell ref="M1:M2"/>
    <mergeCell ref="H1:I1"/>
    <mergeCell ref="J1:J2"/>
    <mergeCell ref="K1:K2"/>
    <mergeCell ref="G1:G2"/>
    <mergeCell ref="F1:F2"/>
    <mergeCell ref="A1:B1"/>
    <mergeCell ref="C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Vladislav.Laptev@evraz.com</dc:creator>
  <cp:lastModifiedBy>Лаптев Владислав Владимирович</cp:lastModifiedBy>
  <dcterms:created xsi:type="dcterms:W3CDTF">2015-06-05T18:19:34Z</dcterms:created>
  <dcterms:modified xsi:type="dcterms:W3CDTF">2024-12-25T15:23:17Z</dcterms:modified>
</cp:coreProperties>
</file>